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souza\AppData\Local\Microsoft\Windows\Temporary Internet Files\Content.Outlook\J04J0E32\"/>
    </mc:Choice>
  </mc:AlternateContent>
  <bookViews>
    <workbookView xWindow="0" yWindow="0" windowWidth="20400" windowHeight="7755"/>
  </bookViews>
  <sheets>
    <sheet name="SALT Costings 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0" i="1"/>
  <c r="D17" i="1"/>
  <c r="D16" i="1"/>
  <c r="D15" i="1"/>
  <c r="D14" i="1"/>
  <c r="D13" i="1"/>
  <c r="D12" i="1"/>
  <c r="D11" i="1"/>
  <c r="D10" i="1"/>
  <c r="F11" i="1" l="1"/>
  <c r="F12" i="1"/>
  <c r="F13" i="1"/>
  <c r="F14" i="1"/>
  <c r="F15" i="1"/>
  <c r="F16" i="1"/>
  <c r="F17" i="1"/>
  <c r="F10" i="1"/>
  <c r="O17" i="1" l="1"/>
  <c r="O16" i="1" l="1"/>
  <c r="O12" i="1"/>
  <c r="O14" i="1" l="1"/>
  <c r="O11" i="1"/>
  <c r="O13" i="1"/>
  <c r="O15" i="1"/>
  <c r="O10" i="1" l="1"/>
</calcChain>
</file>

<file path=xl/sharedStrings.xml><?xml version="1.0" encoding="utf-8"?>
<sst xmlns="http://schemas.openxmlformats.org/spreadsheetml/2006/main" count="100" uniqueCount="41">
  <si>
    <t>Course</t>
  </si>
  <si>
    <t xml:space="preserve">Duration </t>
  </si>
  <si>
    <t>DTM Course</t>
  </si>
  <si>
    <t xml:space="preserve">40 weeks </t>
  </si>
  <si>
    <t>MPhil/PhD, ARU</t>
  </si>
  <si>
    <t>Total Fees</t>
  </si>
  <si>
    <t>per year (Stage 1)</t>
  </si>
  <si>
    <t xml:space="preserve">Professional Doctorate </t>
  </si>
  <si>
    <t>Bachelor of Theology</t>
  </si>
  <si>
    <t>BA (Durham)</t>
  </si>
  <si>
    <t xml:space="preserve">per year </t>
  </si>
  <si>
    <t>per year</t>
  </si>
  <si>
    <t xml:space="preserve">Full Board and Lodging </t>
  </si>
  <si>
    <t xml:space="preserve">Health Insurance </t>
  </si>
  <si>
    <t xml:space="preserve">Book Grant </t>
  </si>
  <si>
    <t xml:space="preserve">Warm Clothing Allowance </t>
  </si>
  <si>
    <t xml:space="preserve">Departure expenses </t>
  </si>
  <si>
    <t>Other</t>
  </si>
  <si>
    <t xml:space="preserve">SALT Category </t>
  </si>
  <si>
    <t xml:space="preserve">not included </t>
  </si>
  <si>
    <t>Visa, Health Fees</t>
  </si>
  <si>
    <t>Airfare</t>
  </si>
  <si>
    <t xml:space="preserve">Computer Allowance </t>
  </si>
  <si>
    <t xml:space="preserve">Notes </t>
  </si>
  <si>
    <t xml:space="preserve">Other Institution Fees </t>
  </si>
  <si>
    <t xml:space="preserve">(2) Includes both college fees and matriculation fees where required </t>
  </si>
  <si>
    <t>(3) Accommodation is assumed to be ensuite bedsitting room.  A one bed flat would add £4,800 to the annual cost  and a two bed flat £5,640</t>
  </si>
  <si>
    <t xml:space="preserve">(3) Wesley House does not provide full board. An allowance for normal living expenses in Cambridge (£4,500) has been included instead. Dependents would need a minimum of a further £2,500 each. </t>
  </si>
  <si>
    <t xml:space="preserve">(5) Visa costs and health charges for overseas visitors  are based on 2015 rates.  </t>
  </si>
  <si>
    <r>
      <t xml:space="preserve">Tuition Fees       </t>
    </r>
    <r>
      <rPr>
        <b/>
        <sz val="8"/>
        <color theme="1"/>
        <rFont val="Calibri"/>
        <family val="2"/>
        <scheme val="minor"/>
      </rPr>
      <t xml:space="preserve"> (Per year) </t>
    </r>
  </si>
  <si>
    <t>(9) Students will have access to the Cambridge University network and high speed broadband connections. Large screen PCs are available in the library</t>
  </si>
  <si>
    <t xml:space="preserve">28th April 2015 </t>
  </si>
  <si>
    <t xml:space="preserve">Mphil Cambridge </t>
  </si>
  <si>
    <t xml:space="preserve">PhD, Cambridge </t>
  </si>
  <si>
    <t xml:space="preserve">MA (Durham) </t>
  </si>
  <si>
    <t>WESLKEY HOUSE CAMBRIDGE COSTS FOR SALT SUPPORTED COURSES 2016-17</t>
  </si>
  <si>
    <t>2) Inclui as duas taxas de faculdade e taxas de matrícula, sempre que necessário</t>
  </si>
  <si>
    <t>(3) Alojamento é assumido como sendo o quarto bedsitting privativa. Um apartamento de uma cama gostaria de acrescentar £ 4.800 para o custo anual e uma cama de dois plana £ 5.640</t>
  </si>
  <si>
    <t>(3) Wesley House não oferece pensão completa. Um subsídio para despesas normais de vida em Cambridge (£ 4,500) foi incluído em seu lugar. Para dependentes seria necessário um mínimo de £ 2,500 cada um.</t>
  </si>
  <si>
    <t>(5) Visa custos e encargos de saúde para os visitantes estrangeiros são baseados em taxas de 2015.</t>
  </si>
  <si>
    <t>(9) Os alunos terão acesso às conexões de rede e banda larga de alta velocidade da Universidade de Cambridge. Grandes computador estão disponíveis na biblioteca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</si>
</sst>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164" fontId="0" fillId="0" borderId="5" xfId="0" applyNumberFormat="1" applyBorder="1"/>
    <xf numFmtId="164" fontId="0" fillId="0" borderId="4" xfId="0" applyNumberFormat="1" applyBorder="1"/>
    <xf numFmtId="164" fontId="0" fillId="0" borderId="7" xfId="0" applyNumberFormat="1" applyBorder="1"/>
    <xf numFmtId="0" fontId="1" fillId="0" borderId="0" xfId="0" applyFont="1" applyBorder="1"/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3" xfId="0" applyFont="1" applyBorder="1"/>
    <xf numFmtId="0" fontId="5" fillId="0" borderId="8" xfId="0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right"/>
    </xf>
    <xf numFmtId="0" fontId="0" fillId="0" borderId="4" xfId="0" applyBorder="1"/>
    <xf numFmtId="0" fontId="1" fillId="0" borderId="1" xfId="0" applyFont="1" applyFill="1" applyBorder="1" applyAlignment="1">
      <alignment horizontal="center" vertical="top" wrapText="1"/>
    </xf>
    <xf numFmtId="165" fontId="0" fillId="0" borderId="3" xfId="0" applyNumberFormat="1" applyBorder="1"/>
    <xf numFmtId="0" fontId="0" fillId="0" borderId="7" xfId="0" applyFont="1" applyBorder="1"/>
    <xf numFmtId="0" fontId="0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7" xfId="0" applyFont="1" applyFill="1" applyBorder="1"/>
    <xf numFmtId="0" fontId="4" fillId="0" borderId="8" xfId="0" applyFont="1" applyBorder="1" applyAlignment="1">
      <alignment horizontal="right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/>
    <xf numFmtId="0" fontId="3" fillId="2" borderId="7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164" fontId="2" fillId="0" borderId="0" xfId="0" applyNumberFormat="1" applyFont="1" applyBorder="1"/>
    <xf numFmtId="0" fontId="7" fillId="2" borderId="8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0" fillId="0" borderId="0" xfId="0" applyFont="1"/>
    <xf numFmtId="164" fontId="0" fillId="0" borderId="0" xfId="0" applyNumberFormat="1" applyBorder="1" applyAlignment="1">
      <alignment horizontal="center"/>
    </xf>
    <xf numFmtId="0" fontId="0" fillId="2" borderId="6" xfId="0" applyFill="1" applyBorder="1"/>
    <xf numFmtId="164" fontId="1" fillId="0" borderId="8" xfId="0" applyNumberFormat="1" applyFont="1" applyBorder="1"/>
    <xf numFmtId="0" fontId="3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urse%20Fees%20ready%20reckoner%20(F&amp;GP3004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y reckoner"/>
      <sheetName val="Sheet2"/>
      <sheetName val="Sheet3"/>
      <sheetName val="Sabbatical cost "/>
    </sheetNames>
    <sheetDataSet>
      <sheetData sheetId="0">
        <row r="15">
          <cell r="D15">
            <v>3150</v>
          </cell>
          <cell r="E15">
            <v>3675</v>
          </cell>
          <cell r="F15">
            <v>1144.5</v>
          </cell>
        </row>
        <row r="16">
          <cell r="D16">
            <v>15816.150000000001</v>
          </cell>
          <cell r="E16">
            <v>3675</v>
          </cell>
          <cell r="F16">
            <v>3738</v>
          </cell>
        </row>
        <row r="17">
          <cell r="D17">
            <v>20534.850000000002</v>
          </cell>
          <cell r="E17">
            <v>3675</v>
          </cell>
          <cell r="F17">
            <v>1200</v>
          </cell>
        </row>
        <row r="18">
          <cell r="D18">
            <v>20534.850000000002</v>
          </cell>
          <cell r="E18">
            <v>3675</v>
          </cell>
          <cell r="F18">
            <v>1200</v>
          </cell>
        </row>
        <row r="19">
          <cell r="D19">
            <v>10290</v>
          </cell>
          <cell r="E19">
            <v>3675</v>
          </cell>
        </row>
        <row r="20">
          <cell r="D20">
            <v>10500</v>
          </cell>
          <cell r="E20">
            <v>3675</v>
          </cell>
          <cell r="F20">
            <v>281.40000000000003</v>
          </cell>
        </row>
        <row r="21">
          <cell r="D21">
            <v>6825</v>
          </cell>
          <cell r="E21">
            <v>3675</v>
          </cell>
          <cell r="F21">
            <v>1029</v>
          </cell>
        </row>
        <row r="22">
          <cell r="D22">
            <v>5040</v>
          </cell>
          <cell r="E22">
            <v>3675</v>
          </cell>
          <cell r="F22">
            <v>1029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L27" sqref="L27"/>
    </sheetView>
  </sheetViews>
  <sheetFormatPr defaultRowHeight="15" x14ac:dyDescent="0.25"/>
  <cols>
    <col min="1" max="1" width="5.28515625" customWidth="1"/>
    <col min="2" max="2" width="21.7109375" style="2" customWidth="1"/>
    <col min="3" max="3" width="25.5703125" customWidth="1"/>
    <col min="4" max="4" width="10.28515625" customWidth="1"/>
    <col min="5" max="5" width="11.5703125" customWidth="1"/>
    <col min="6" max="6" width="11.42578125" customWidth="1"/>
    <col min="7" max="7" width="10.140625" customWidth="1"/>
    <col min="8" max="14" width="11.5703125" customWidth="1"/>
  </cols>
  <sheetData>
    <row r="1" spans="1:15" x14ac:dyDescent="0.25">
      <c r="A1" s="1" t="s">
        <v>31</v>
      </c>
    </row>
    <row r="3" spans="1:15" s="3" customFormat="1" ht="18.75" x14ac:dyDescent="0.3">
      <c r="B3" s="3" t="s">
        <v>35</v>
      </c>
    </row>
    <row r="5" spans="1:15" ht="15.75" thickBot="1" x14ac:dyDescent="0.3"/>
    <row r="6" spans="1:15" ht="18.75" customHeight="1" x14ac:dyDescent="0.3">
      <c r="B6" s="32"/>
      <c r="C6" s="42"/>
      <c r="D6" s="44" t="s">
        <v>18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</row>
    <row r="7" spans="1:15" s="4" customFormat="1" ht="18.75" customHeight="1" x14ac:dyDescent="0.3">
      <c r="B7" s="33" t="s">
        <v>0</v>
      </c>
      <c r="C7" s="31" t="s">
        <v>1</v>
      </c>
      <c r="D7" s="36">
        <v>1</v>
      </c>
      <c r="E7" s="36">
        <v>2</v>
      </c>
      <c r="F7" s="36">
        <v>3</v>
      </c>
      <c r="G7" s="36">
        <v>4</v>
      </c>
      <c r="H7" s="35">
        <v>5</v>
      </c>
      <c r="I7" s="35">
        <v>6</v>
      </c>
      <c r="J7" s="35">
        <v>7</v>
      </c>
      <c r="K7" s="35">
        <v>8</v>
      </c>
      <c r="L7" s="35">
        <v>9</v>
      </c>
      <c r="M7" s="35">
        <v>10</v>
      </c>
      <c r="N7" s="35">
        <v>11</v>
      </c>
      <c r="O7" s="38" t="s">
        <v>5</v>
      </c>
    </row>
    <row r="8" spans="1:15" s="5" customFormat="1" ht="48" thickBot="1" x14ac:dyDescent="0.3">
      <c r="B8" s="6"/>
      <c r="C8" s="7"/>
      <c r="D8" s="34" t="s">
        <v>29</v>
      </c>
      <c r="E8" s="34" t="s">
        <v>24</v>
      </c>
      <c r="F8" s="34" t="s">
        <v>12</v>
      </c>
      <c r="G8" s="34" t="s">
        <v>13</v>
      </c>
      <c r="H8" s="34" t="s">
        <v>20</v>
      </c>
      <c r="I8" s="34" t="s">
        <v>14</v>
      </c>
      <c r="J8" s="34" t="s">
        <v>21</v>
      </c>
      <c r="K8" s="34" t="s">
        <v>15</v>
      </c>
      <c r="L8" s="34" t="s">
        <v>22</v>
      </c>
      <c r="M8" s="34" t="s">
        <v>16</v>
      </c>
      <c r="N8" s="34" t="s">
        <v>17</v>
      </c>
      <c r="O8" s="39"/>
    </row>
    <row r="9" spans="1:15" s="15" customFormat="1" x14ac:dyDescent="0.25">
      <c r="B9" s="16"/>
      <c r="C9" s="17"/>
      <c r="D9" s="24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</row>
    <row r="10" spans="1:15" x14ac:dyDescent="0.25">
      <c r="B10" s="26" t="s">
        <v>2</v>
      </c>
      <c r="C10" s="30" t="s">
        <v>3</v>
      </c>
      <c r="D10" s="13">
        <f>'[1]Ready reckoner'!$D$15</f>
        <v>3150</v>
      </c>
      <c r="E10" s="10">
        <f>'[1]Ready reckoner'!E15+'[1]Ready reckoner'!F15</f>
        <v>4819.5</v>
      </c>
      <c r="F10" s="41">
        <f>(5805+4500)*1.05</f>
        <v>10820.25</v>
      </c>
      <c r="G10" s="37" t="s">
        <v>19</v>
      </c>
      <c r="H10" s="41">
        <v>460</v>
      </c>
      <c r="I10" s="37" t="s">
        <v>19</v>
      </c>
      <c r="J10" s="37" t="s">
        <v>19</v>
      </c>
      <c r="K10" s="37" t="s">
        <v>19</v>
      </c>
      <c r="L10" s="37" t="s">
        <v>19</v>
      </c>
      <c r="M10" s="37" t="s">
        <v>19</v>
      </c>
      <c r="N10" s="37" t="s">
        <v>19</v>
      </c>
      <c r="O10" s="43">
        <f t="shared" ref="O10:O16" si="0">SUM(D10:H10)</f>
        <v>19249.75</v>
      </c>
    </row>
    <row r="11" spans="1:15" s="9" customFormat="1" x14ac:dyDescent="0.25">
      <c r="B11" s="27" t="s">
        <v>8</v>
      </c>
      <c r="C11" s="30" t="s">
        <v>3</v>
      </c>
      <c r="D11" s="13">
        <f>'[1]Ready reckoner'!$D$16</f>
        <v>15816.150000000001</v>
      </c>
      <c r="E11" s="10">
        <f>'[1]Ready reckoner'!E16+'[1]Ready reckoner'!F16</f>
        <v>7413</v>
      </c>
      <c r="F11" s="41">
        <f t="shared" ref="F11:F17" si="1">(5805+4500)*1.05</f>
        <v>10820.25</v>
      </c>
      <c r="G11" s="37" t="s">
        <v>19</v>
      </c>
      <c r="H11" s="41">
        <v>460</v>
      </c>
      <c r="I11" s="37" t="s">
        <v>19</v>
      </c>
      <c r="J11" s="37" t="s">
        <v>19</v>
      </c>
      <c r="K11" s="37" t="s">
        <v>19</v>
      </c>
      <c r="L11" s="37" t="s">
        <v>19</v>
      </c>
      <c r="M11" s="37" t="s">
        <v>19</v>
      </c>
      <c r="N11" s="37" t="s">
        <v>19</v>
      </c>
      <c r="O11" s="43">
        <f t="shared" si="0"/>
        <v>34509.4</v>
      </c>
    </row>
    <row r="12" spans="1:15" s="9" customFormat="1" x14ac:dyDescent="0.25">
      <c r="B12" s="28" t="s">
        <v>32</v>
      </c>
      <c r="C12" s="21" t="s">
        <v>10</v>
      </c>
      <c r="D12" s="13">
        <f>'[1]Ready reckoner'!$D$17</f>
        <v>20534.850000000002</v>
      </c>
      <c r="E12" s="10">
        <f>'[1]Ready reckoner'!E17+'[1]Ready reckoner'!F17</f>
        <v>4875</v>
      </c>
      <c r="F12" s="41">
        <f t="shared" si="1"/>
        <v>10820.25</v>
      </c>
      <c r="G12" s="37" t="s">
        <v>19</v>
      </c>
      <c r="H12" s="41">
        <v>460</v>
      </c>
      <c r="I12" s="37" t="s">
        <v>19</v>
      </c>
      <c r="J12" s="37" t="s">
        <v>19</v>
      </c>
      <c r="K12" s="37" t="s">
        <v>19</v>
      </c>
      <c r="L12" s="37" t="s">
        <v>19</v>
      </c>
      <c r="M12" s="37" t="s">
        <v>19</v>
      </c>
      <c r="N12" s="37" t="s">
        <v>19</v>
      </c>
      <c r="O12" s="43">
        <f t="shared" si="0"/>
        <v>36690.100000000006</v>
      </c>
    </row>
    <row r="13" spans="1:15" s="9" customFormat="1" x14ac:dyDescent="0.25">
      <c r="B13" s="28" t="s">
        <v>33</v>
      </c>
      <c r="C13" s="21" t="s">
        <v>11</v>
      </c>
      <c r="D13" s="13">
        <f>'[1]Ready reckoner'!$D$18</f>
        <v>20534.850000000002</v>
      </c>
      <c r="E13" s="10">
        <f>'[1]Ready reckoner'!E18+'[1]Ready reckoner'!F18</f>
        <v>4875</v>
      </c>
      <c r="F13" s="41">
        <f t="shared" si="1"/>
        <v>10820.25</v>
      </c>
      <c r="G13" s="37" t="s">
        <v>19</v>
      </c>
      <c r="H13" s="41">
        <v>460</v>
      </c>
      <c r="I13" s="37" t="s">
        <v>19</v>
      </c>
      <c r="J13" s="37" t="s">
        <v>19</v>
      </c>
      <c r="K13" s="37" t="s">
        <v>19</v>
      </c>
      <c r="L13" s="37" t="s">
        <v>19</v>
      </c>
      <c r="M13" s="37" t="s">
        <v>19</v>
      </c>
      <c r="N13" s="37" t="s">
        <v>19</v>
      </c>
      <c r="O13" s="43">
        <f t="shared" si="0"/>
        <v>36690.100000000006</v>
      </c>
    </row>
    <row r="14" spans="1:15" s="9" customFormat="1" x14ac:dyDescent="0.25">
      <c r="B14" s="28" t="s">
        <v>7</v>
      </c>
      <c r="C14" s="22" t="s">
        <v>6</v>
      </c>
      <c r="D14" s="13">
        <f>'[1]Ready reckoner'!$D$19</f>
        <v>10290</v>
      </c>
      <c r="E14" s="10">
        <f>'[1]Ready reckoner'!E19+'[1]Ready reckoner'!F19</f>
        <v>3675</v>
      </c>
      <c r="F14" s="41">
        <f t="shared" si="1"/>
        <v>10820.25</v>
      </c>
      <c r="G14" s="37" t="s">
        <v>19</v>
      </c>
      <c r="H14" s="41">
        <v>460</v>
      </c>
      <c r="I14" s="37" t="s">
        <v>19</v>
      </c>
      <c r="J14" s="37" t="s">
        <v>19</v>
      </c>
      <c r="K14" s="37" t="s">
        <v>19</v>
      </c>
      <c r="L14" s="37" t="s">
        <v>19</v>
      </c>
      <c r="M14" s="37" t="s">
        <v>19</v>
      </c>
      <c r="N14" s="37" t="s">
        <v>19</v>
      </c>
      <c r="O14" s="43">
        <f t="shared" si="0"/>
        <v>25245.25</v>
      </c>
    </row>
    <row r="15" spans="1:15" s="9" customFormat="1" x14ac:dyDescent="0.25">
      <c r="B15" s="29" t="s">
        <v>4</v>
      </c>
      <c r="C15" s="22" t="s">
        <v>10</v>
      </c>
      <c r="D15" s="13">
        <f>'[1]Ready reckoner'!$D$20</f>
        <v>10500</v>
      </c>
      <c r="E15" s="10">
        <f>'[1]Ready reckoner'!E20+'[1]Ready reckoner'!F20</f>
        <v>3956.4</v>
      </c>
      <c r="F15" s="41">
        <f t="shared" si="1"/>
        <v>10820.25</v>
      </c>
      <c r="G15" s="37" t="s">
        <v>19</v>
      </c>
      <c r="H15" s="41">
        <v>460</v>
      </c>
      <c r="I15" s="37" t="s">
        <v>19</v>
      </c>
      <c r="J15" s="37" t="s">
        <v>19</v>
      </c>
      <c r="K15" s="37" t="s">
        <v>19</v>
      </c>
      <c r="L15" s="37" t="s">
        <v>19</v>
      </c>
      <c r="M15" s="37" t="s">
        <v>19</v>
      </c>
      <c r="N15" s="37" t="s">
        <v>19</v>
      </c>
      <c r="O15" s="43">
        <f t="shared" si="0"/>
        <v>25736.65</v>
      </c>
    </row>
    <row r="16" spans="1:15" x14ac:dyDescent="0.25">
      <c r="B16" s="26" t="s">
        <v>9</v>
      </c>
      <c r="C16" s="30" t="s">
        <v>10</v>
      </c>
      <c r="D16" s="13">
        <f>'[1]Ready reckoner'!$D$21</f>
        <v>6825</v>
      </c>
      <c r="E16" s="10">
        <f>'[1]Ready reckoner'!E21+'[1]Ready reckoner'!F21</f>
        <v>4704</v>
      </c>
      <c r="F16" s="41">
        <f t="shared" si="1"/>
        <v>10820.25</v>
      </c>
      <c r="G16" s="37" t="s">
        <v>19</v>
      </c>
      <c r="H16" s="41">
        <v>460</v>
      </c>
      <c r="I16" s="37" t="s">
        <v>19</v>
      </c>
      <c r="J16" s="37" t="s">
        <v>19</v>
      </c>
      <c r="K16" s="37" t="s">
        <v>19</v>
      </c>
      <c r="L16" s="37" t="s">
        <v>19</v>
      </c>
      <c r="M16" s="37" t="s">
        <v>19</v>
      </c>
      <c r="N16" s="37" t="s">
        <v>19</v>
      </c>
      <c r="O16" s="43">
        <f t="shared" si="0"/>
        <v>22809.25</v>
      </c>
    </row>
    <row r="17" spans="2:15" x14ac:dyDescent="0.25">
      <c r="B17" s="26" t="s">
        <v>34</v>
      </c>
      <c r="C17" s="30" t="s">
        <v>10</v>
      </c>
      <c r="D17" s="13">
        <f>'[1]Ready reckoner'!$D$22</f>
        <v>5040</v>
      </c>
      <c r="E17" s="10">
        <f>'[1]Ready reckoner'!E22+'[1]Ready reckoner'!F22</f>
        <v>4704</v>
      </c>
      <c r="F17" s="41">
        <f t="shared" si="1"/>
        <v>10820.25</v>
      </c>
      <c r="G17" s="37" t="s">
        <v>19</v>
      </c>
      <c r="H17" s="41">
        <v>460</v>
      </c>
      <c r="I17" s="37" t="s">
        <v>19</v>
      </c>
      <c r="J17" s="37" t="s">
        <v>19</v>
      </c>
      <c r="K17" s="37" t="s">
        <v>19</v>
      </c>
      <c r="L17" s="37" t="s">
        <v>19</v>
      </c>
      <c r="M17" s="37" t="s">
        <v>19</v>
      </c>
      <c r="N17" s="37" t="s">
        <v>19</v>
      </c>
      <c r="O17" s="43">
        <f>D17+E17+H17</f>
        <v>10204</v>
      </c>
    </row>
    <row r="18" spans="2:15" ht="15.75" thickBot="1" x14ac:dyDescent="0.3">
      <c r="B18" s="20"/>
      <c r="C18" s="23"/>
      <c r="D18" s="25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</row>
    <row r="19" spans="2:15" x14ac:dyDescent="0.25">
      <c r="B19" s="14"/>
      <c r="C19" s="9"/>
      <c r="D19" s="10"/>
      <c r="E19" s="10"/>
      <c r="F19" s="10"/>
      <c r="G19" s="10"/>
      <c r="H19" s="8"/>
      <c r="I19" s="8"/>
      <c r="J19" s="8"/>
      <c r="K19" s="8"/>
      <c r="L19" s="8"/>
      <c r="M19" s="8"/>
      <c r="N19" s="8"/>
      <c r="O19" s="10"/>
    </row>
    <row r="20" spans="2:15" x14ac:dyDescent="0.25">
      <c r="B20" s="2" t="s">
        <v>23</v>
      </c>
    </row>
    <row r="21" spans="2:15" x14ac:dyDescent="0.25">
      <c r="B21" s="2" t="s">
        <v>36</v>
      </c>
    </row>
    <row r="22" spans="2:15" x14ac:dyDescent="0.25">
      <c r="B22" s="2" t="s">
        <v>37</v>
      </c>
    </row>
    <row r="23" spans="2:15" x14ac:dyDescent="0.25">
      <c r="B23" s="2" t="s">
        <v>38</v>
      </c>
    </row>
    <row r="24" spans="2:15" x14ac:dyDescent="0.25">
      <c r="B24" s="2" t="s">
        <v>39</v>
      </c>
    </row>
    <row r="25" spans="2:15" x14ac:dyDescent="0.25">
      <c r="B25" s="2" t="s">
        <v>40</v>
      </c>
    </row>
    <row r="28" spans="2:15" s="40" customFormat="1" x14ac:dyDescent="0.25">
      <c r="B28" s="40" t="s">
        <v>25</v>
      </c>
    </row>
    <row r="29" spans="2:15" x14ac:dyDescent="0.25">
      <c r="B29" s="40" t="s">
        <v>26</v>
      </c>
    </row>
    <row r="30" spans="2:15" s="40" customFormat="1" x14ac:dyDescent="0.25">
      <c r="B30" s="40" t="s">
        <v>27</v>
      </c>
    </row>
    <row r="31" spans="2:15" s="40" customFormat="1" x14ac:dyDescent="0.25">
      <c r="B31" s="40" t="s">
        <v>28</v>
      </c>
    </row>
    <row r="32" spans="2:15" s="40" customFormat="1" x14ac:dyDescent="0.25">
      <c r="B32" s="40" t="s">
        <v>30</v>
      </c>
    </row>
  </sheetData>
  <mergeCells count="1">
    <mergeCell ref="D6:O6"/>
  </mergeCells>
  <printOptions gridLines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SALT Costings 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Evans</dc:creator>
  <cp:lastModifiedBy>Angela Souza</cp:lastModifiedBy>
  <cp:lastPrinted>2015-04-29T15:13:16Z</cp:lastPrinted>
  <dcterms:created xsi:type="dcterms:W3CDTF">2015-03-24T09:09:03Z</dcterms:created>
  <dcterms:modified xsi:type="dcterms:W3CDTF">2015-06-02T14:27:40Z</dcterms:modified>
</cp:coreProperties>
</file>